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45" name="ID_6D7164080D894479B10D5708181E96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36895" y="1518285"/>
          <a:ext cx="455930" cy="152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7" name="ID_647D2FE85C3C4455A31EE7A7BAFB3B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354675" y="1903095"/>
          <a:ext cx="528320" cy="149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9" name="ID_895F873C4BE5485EA923E0A104A87D1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386425" y="2731135"/>
          <a:ext cx="561340" cy="121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8" name="ID_0014D4B27A224F609CB727B39337EBC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472785" y="2341880"/>
          <a:ext cx="544830" cy="133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1" name="ID_B4F74F1B251940CF95E0E60D3EB36A4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258790" y="2988310"/>
          <a:ext cx="553085" cy="1308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3" name="ID_F8D6C50FB8594BA1BFE38B182DAEA7D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488025" y="4152900"/>
          <a:ext cx="436880" cy="1441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5" name="ID_B180760FA92A4AA3BA781C53B90B9F8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8348960" y="7456170"/>
          <a:ext cx="558800" cy="1536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1" name="ID_583B72A39E264339AF56CB6E2A50A83F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682865" y="7975600"/>
          <a:ext cx="771525" cy="800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7" name="ID_512072BBD8A04C4ABC9B11BA7ADFBE5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8401665" y="8282305"/>
          <a:ext cx="659765" cy="1644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6" name="ID_41B94256BDB942209739C3F7F1D73CC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334355" y="7797800"/>
          <a:ext cx="664210" cy="196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3" name="ID_97C0CBB9A0864D5C9CB2F0235EA78B0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682865" y="8890000"/>
          <a:ext cx="1838325" cy="1571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0" name="ID_F091F988584245B0A256647E3064A71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682865" y="8890000"/>
          <a:ext cx="4686300" cy="499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20BF8B2F1F9A4DFAB1206E3683084D8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461750" y="12705080"/>
          <a:ext cx="367665" cy="273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9" name="ID_A7746824FB4646F18DE832A5D5B75DE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8202275" y="8521065"/>
          <a:ext cx="638175" cy="196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4" name="ID_68C91EAD2EBE42D6928AE8D2B317635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8373725" y="10405110"/>
          <a:ext cx="720725" cy="1797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5" name="ID_BD98C041FEAA4C87978802C56F82D0E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8399125" y="10721340"/>
          <a:ext cx="755015" cy="210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4" name="ID_348B5D271CE54A1D8B281C649DD13C4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8262600" y="11090275"/>
          <a:ext cx="922020" cy="2559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B9405CC344AF45F596C481D0184D2AF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2971780" y="12787630"/>
          <a:ext cx="440690" cy="27432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<sst xmlns="http://schemas.openxmlformats.org/spreadsheetml/2006/main" count="135" uniqueCount="109">
  <si>
    <r>
      <rPr>
        <b/>
        <u/>
        <sz val="14"/>
        <color theme="1"/>
        <rFont val="黑体"/>
        <charset val="134"/>
      </rPr>
      <t>厦门愿景宏进出口贸易有限公司（用于老挝乌多姆塞</t>
    </r>
    <r>
      <rPr>
        <b/>
        <sz val="14"/>
        <color theme="1"/>
        <rFont val="黑体"/>
        <charset val="134"/>
      </rPr>
      <t>江葛</t>
    </r>
    <r>
      <rPr>
        <b/>
        <u/>
        <sz val="14"/>
        <color theme="1"/>
        <rFont val="黑体"/>
        <charset val="134"/>
      </rPr>
      <t>水泥厂 ）备件采购询价单</t>
    </r>
  </si>
  <si>
    <t>本公司因业务需要拟向贵公司洽购下列产品，请速予报价，将作进一步联系。</t>
  </si>
  <si>
    <t>序号</t>
  </si>
  <si>
    <t>名称</t>
  </si>
  <si>
    <t>规格型号</t>
  </si>
  <si>
    <t>单位</t>
  </si>
  <si>
    <t>数量</t>
  </si>
  <si>
    <t>使用部位</t>
  </si>
  <si>
    <t>单价</t>
  </si>
  <si>
    <t>总价（元）</t>
  </si>
  <si>
    <t>材质、品牌</t>
  </si>
  <si>
    <t>备注</t>
  </si>
  <si>
    <t>充氮工具</t>
  </si>
  <si>
    <t>RC0106</t>
  </si>
  <si>
    <t>套</t>
  </si>
  <si>
    <t>水泥磨辊压机</t>
  </si>
  <si>
    <t>软管长配3米</t>
  </si>
  <si>
    <t>CQJ-40（螺母M14*1.5）</t>
  </si>
  <si>
    <t>生料磨</t>
  </si>
  <si>
    <t>软管长配4米</t>
  </si>
  <si>
    <t>应急气动电源</t>
  </si>
  <si>
    <t>12v-24v</t>
  </si>
  <si>
    <t>台</t>
  </si>
  <si>
    <t>铲车用</t>
  </si>
  <si>
    <t>柴油机油</t>
  </si>
  <si>
    <t>CI-4 20W-50</t>
  </si>
  <si>
    <t>桶</t>
  </si>
  <si>
    <t>机油滤清器</t>
  </si>
  <si>
    <t>950/31</t>
  </si>
  <si>
    <t>个</t>
  </si>
  <si>
    <t>槽板</t>
  </si>
  <si>
    <t>PT-L-1000-3750EWV</t>
  </si>
  <si>
    <t>块</t>
  </si>
  <si>
    <t>生料砂岩称</t>
  </si>
  <si>
    <t>扁丝竹扫把</t>
  </si>
  <si>
    <t>把</t>
  </si>
  <si>
    <t>打扫卫生用</t>
  </si>
  <si>
    <t>无缝钢管</t>
  </si>
  <si>
    <t>外径16mm*壁厚4.5mm*内径7mm；长度4000mm两头配丝牙；（配带70mpa高压直接45个）</t>
  </si>
  <si>
    <t>根</t>
  </si>
  <si>
    <t>固定安装高压水枪管道至窑头窑尾，便于结皮清理</t>
  </si>
  <si>
    <t>组合性接头（O型接头)</t>
  </si>
  <si>
    <t>M22*1.5组-M16*1.5</t>
  </si>
  <si>
    <t>生料立磨液压缸油管用</t>
  </si>
  <si>
    <t>O型直接</t>
  </si>
  <si>
    <t>M16mm*1.5MM</t>
  </si>
  <si>
    <t>窑头增设高压水枪管子清理结皮</t>
  </si>
  <si>
    <t>南京杰兴环保品牌设备</t>
  </si>
  <si>
    <t>高压水枪枪杆</t>
  </si>
  <si>
    <t>外径18mm*2000mm（配外直接和内直接各10个）</t>
  </si>
  <si>
    <t>高压水枪宝石喷头</t>
  </si>
  <si>
    <t>JEXN-JX70.P02</t>
  </si>
  <si>
    <t>高压水枪枪柄</t>
  </si>
  <si>
    <t>JEXN-JX70.GC700</t>
  </si>
  <si>
    <t>高压球阀</t>
  </si>
  <si>
    <t>DN15 70MPa</t>
  </si>
  <si>
    <t>高压软管</t>
  </si>
  <si>
    <t>JEXN-JR.09 长20M/根 压接头螺纹M16mm*1.5MM</t>
  </si>
  <si>
    <t>电压互感器</t>
  </si>
  <si>
    <r>
      <rPr>
        <sz val="10"/>
        <color theme="1"/>
        <rFont val="宋体"/>
        <charset val="134"/>
        <scheme val="minor"/>
      </rPr>
      <t>JDZX10-10 10/</t>
    </r>
    <r>
      <rPr>
        <sz val="10"/>
        <color theme="1"/>
        <rFont val="Microsoft YaHei"/>
        <charset val="134"/>
      </rPr>
      <t>√</t>
    </r>
    <r>
      <rPr>
        <sz val="10"/>
        <color theme="1"/>
        <rFont val="宋体"/>
        <charset val="134"/>
        <scheme val="minor"/>
      </rPr>
      <t>3/0.1/√3/0.1/3</t>
    </r>
  </si>
  <si>
    <t>矿山电力室PT更换</t>
  </si>
  <si>
    <t>启和（厦门）互感器</t>
  </si>
  <si>
    <t>三相组合式过电压保护器</t>
  </si>
  <si>
    <t>TBP-B-10KV 吸收额定电压17kV</t>
  </si>
  <si>
    <t>矿山电力室10kV进线柜更换</t>
  </si>
  <si>
    <t>熔断器</t>
  </si>
  <si>
    <t>0.5A XRNP  12kV 50kA φ25mm,长200mm</t>
  </si>
  <si>
    <t>支</t>
  </si>
  <si>
    <t>矿山电力室10kVPT更换</t>
  </si>
  <si>
    <t>全不锈钢蒸馏水器密封圈</t>
  </si>
  <si>
    <t>20L/h配套的</t>
  </si>
  <si>
    <t>分析组</t>
  </si>
  <si>
    <t>五点式双钩安全带</t>
  </si>
  <si>
    <t>双大钩、绳长2m,均码</t>
  </si>
  <si>
    <t>条</t>
  </si>
  <si>
    <t>机修</t>
  </si>
  <si>
    <t>棉纱手套</t>
  </si>
  <si>
    <t>双</t>
  </si>
  <si>
    <t>电工</t>
  </si>
  <si>
    <t>口罩</t>
  </si>
  <si>
    <t>KN9590</t>
  </si>
  <si>
    <t>全员</t>
  </si>
  <si>
    <t>KN9600</t>
  </si>
  <si>
    <t>手柄法兰蝶阀</t>
  </si>
  <si>
    <t>DN300</t>
  </si>
  <si>
    <t>搅拌站</t>
  </si>
  <si>
    <t>轴承座</t>
  </si>
  <si>
    <t>P208</t>
  </si>
  <si>
    <t>厂外加工厂皮带机</t>
  </si>
  <si>
    <t>电动三轮车</t>
  </si>
  <si>
    <t>71V45A 1200W电机 车厢1.6*1.1M</t>
  </si>
  <si>
    <t>辆</t>
  </si>
  <si>
    <t>机电修维修使用</t>
  </si>
  <si>
    <t>电动葫芦减速机顶部壳体</t>
  </si>
  <si>
    <t>只需要顶部盖即可 电动葫芦型号：CD1 原厂家购买</t>
  </si>
  <si>
    <t>出口水泥库房用</t>
  </si>
  <si>
    <t>交货周期：                           质保：</t>
  </si>
  <si>
    <r>
      <rPr>
        <sz val="10"/>
        <color theme="1"/>
        <rFont val="楷体"/>
        <charset val="134"/>
      </rPr>
      <t>付款方式：</t>
    </r>
    <r>
      <rPr>
        <u/>
        <sz val="10"/>
        <color theme="1"/>
        <rFont val="楷体"/>
        <charset val="134"/>
      </rPr>
      <t xml:space="preserve">       </t>
    </r>
    <r>
      <rPr>
        <sz val="10"/>
        <color theme="1"/>
        <rFont val="楷体"/>
        <charset val="134"/>
      </rPr>
      <t xml:space="preserve"> ；                 发票：   %</t>
    </r>
  </si>
  <si>
    <t>注：1、请贵司确保该报价真实有效并一次性报至最低，我司不接受二次报价；</t>
  </si>
  <si>
    <t>2、以上报价含产品成本、运输、合理利润及其他所有相关费用。</t>
  </si>
  <si>
    <t>3、详细质量参数和图纸可另附附件。</t>
  </si>
  <si>
    <r>
      <rPr>
        <sz val="10"/>
        <color theme="1"/>
        <rFont val="楷体"/>
        <charset val="134"/>
      </rPr>
      <t>4、交货方式：送货上门。</t>
    </r>
    <r>
      <rPr>
        <sz val="10"/>
        <color rgb="FFFF0000"/>
        <rFont val="楷体"/>
        <charset val="134"/>
      </rPr>
      <t>送达地址：云南省昆明市指定物流点</t>
    </r>
  </si>
  <si>
    <t xml:space="preserve">5、采购经办：陈嘉学 联系微信： 17666538057   </t>
  </si>
  <si>
    <t>6、请收到询价后24小时内报价。</t>
  </si>
  <si>
    <t>报价单位名称（盖章）：</t>
  </si>
  <si>
    <t>单位地址：              报价时间：</t>
  </si>
  <si>
    <t xml:space="preserve">联系人：                                      联系电话： </t>
  </si>
  <si>
    <t>开户银行：                                           账号：</t>
  </si>
  <si>
    <t>税号：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</si>
</sst>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u/>
      <sz val="14"/>
      <color theme="1"/>
      <name val="黑体"/>
      <charset val="134"/>
    </font>
    <font>
      <sz val="10.5"/>
      <color theme="1"/>
      <name val="楷体"/>
      <charset val="134"/>
    </font>
    <font>
      <sz val="10"/>
      <color theme="1"/>
      <name val="楷体"/>
      <charset val="134"/>
    </font>
    <font>
      <b/>
      <sz val="10"/>
      <color theme="1"/>
      <name val="楷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黑体"/>
      <charset val="134"/>
    </font>
    <font>
      <sz val="10"/>
      <color rgb="FFFF0000"/>
      <name val="楷体"/>
      <charset val="134"/>
    </font>
    <font>
      <sz val="10"/>
      <color theme="1"/>
      <name val="宋体"/>
      <charset val="134"/>
      <scheme val="minor"/>
    </font>
    <font>
      <sz val="10"/>
      <color theme="1"/>
      <name val="Microsoft YaHei"/>
      <charset val="134"/>
    </font>
    <font>
      <u/>
      <sz val="10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4.png"/><Relationship Id="rId8" Type="http://schemas.openxmlformats.org/officeDocument/2006/relationships/image" Target="media/image13.png"/><Relationship Id="rId7" Type="http://schemas.openxmlformats.org/officeDocument/2006/relationships/image" Target="media/image12.png"/><Relationship Id="rId6" Type="http://schemas.openxmlformats.org/officeDocument/2006/relationships/image" Target="media/image11.png"/><Relationship Id="rId5" Type="http://schemas.openxmlformats.org/officeDocument/2006/relationships/image" Target="media/image10.png"/><Relationship Id="rId4" Type="http://schemas.openxmlformats.org/officeDocument/2006/relationships/image" Target="media/image9.png"/><Relationship Id="rId3" Type="http://schemas.openxmlformats.org/officeDocument/2006/relationships/image" Target="media/image8.png"/><Relationship Id="rId2" Type="http://schemas.openxmlformats.org/officeDocument/2006/relationships/image" Target="media/image7.png"/><Relationship Id="rId18" Type="http://schemas.openxmlformats.org/officeDocument/2006/relationships/image" Target="media/image23.png"/><Relationship Id="rId17" Type="http://schemas.openxmlformats.org/officeDocument/2006/relationships/image" Target="media/image22.png"/><Relationship Id="rId16" Type="http://schemas.openxmlformats.org/officeDocument/2006/relationships/image" Target="media/image21.png"/><Relationship Id="rId15" Type="http://schemas.openxmlformats.org/officeDocument/2006/relationships/image" Target="media/image20.png"/><Relationship Id="rId14" Type="http://schemas.openxmlformats.org/officeDocument/2006/relationships/image" Target="media/image19.png"/><Relationship Id="rId13" Type="http://schemas.openxmlformats.org/officeDocument/2006/relationships/image" Target="media/image18.png"/><Relationship Id="rId12" Type="http://schemas.openxmlformats.org/officeDocument/2006/relationships/image" Target="media/image17.png"/><Relationship Id="rId11" Type="http://schemas.openxmlformats.org/officeDocument/2006/relationships/image" Target="media/image16.png"/><Relationship Id="rId10" Type="http://schemas.openxmlformats.org/officeDocument/2006/relationships/image" Target="media/image15.png"/><Relationship Id="rId1" Type="http://schemas.openxmlformats.org/officeDocument/2006/relationships/image" Target="media/image6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1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1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1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1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1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1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1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1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1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1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2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2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2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2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2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2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2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2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2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2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3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3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3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3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3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3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3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3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3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3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4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4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4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4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4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4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4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4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4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4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5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5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5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5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5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5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8890</xdr:colOff>
      <xdr:row>30</xdr:row>
      <xdr:rowOff>8255</xdr:rowOff>
    </xdr:to>
    <xdr:pic>
      <xdr:nvPicPr>
        <xdr:cNvPr id="5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30</xdr:row>
      <xdr:rowOff>0</xdr:rowOff>
    </xdr:from>
    <xdr:to>
      <xdr:col>5</xdr:col>
      <xdr:colOff>29210</xdr:colOff>
      <xdr:row>30</xdr:row>
      <xdr:rowOff>8255</xdr:rowOff>
    </xdr:to>
    <xdr:pic>
      <xdr:nvPicPr>
        <xdr:cNvPr id="5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0185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883920</xdr:colOff>
      <xdr:row>3</xdr:row>
      <xdr:rowOff>307975</xdr:rowOff>
    </xdr:from>
    <xdr:to>
      <xdr:col>8</xdr:col>
      <xdr:colOff>1105535</xdr:colOff>
      <xdr:row>4</xdr:row>
      <xdr:rowOff>262255</xdr:rowOff>
    </xdr:to>
    <xdr:pic>
      <xdr:nvPicPr>
        <xdr:cNvPr id="58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68600" y="1920875"/>
          <a:ext cx="221615" cy="271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480060</xdr:colOff>
      <xdr:row>7</xdr:row>
      <xdr:rowOff>306070</xdr:rowOff>
    </xdr:from>
    <xdr:to>
      <xdr:col>9</xdr:col>
      <xdr:colOff>829310</xdr:colOff>
      <xdr:row>8</xdr:row>
      <xdr:rowOff>226060</xdr:rowOff>
    </xdr:to>
    <xdr:pic>
      <xdr:nvPicPr>
        <xdr:cNvPr id="59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99280" y="3188970"/>
          <a:ext cx="34925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768350</xdr:colOff>
      <xdr:row>21</xdr:row>
      <xdr:rowOff>73660</xdr:rowOff>
    </xdr:from>
    <xdr:to>
      <xdr:col>9</xdr:col>
      <xdr:colOff>1098550</xdr:colOff>
      <xdr:row>21</xdr:row>
      <xdr:rowOff>270510</xdr:rowOff>
    </xdr:to>
    <xdr:pic>
      <xdr:nvPicPr>
        <xdr:cNvPr id="60" name="图片 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387570" y="7401560"/>
          <a:ext cx="3302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159385</xdr:colOff>
      <xdr:row>21</xdr:row>
      <xdr:rowOff>71755</xdr:rowOff>
    </xdr:from>
    <xdr:to>
      <xdr:col>9</xdr:col>
      <xdr:colOff>720090</xdr:colOff>
      <xdr:row>21</xdr:row>
      <xdr:rowOff>292100</xdr:rowOff>
    </xdr:to>
    <xdr:pic>
      <xdr:nvPicPr>
        <xdr:cNvPr id="61" name="图片 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778605" y="7399655"/>
          <a:ext cx="560705" cy="2203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zoomScale="70" zoomScaleNormal="70" workbookViewId="0">
      <selection activeCell="G12" sqref="G12"/>
    </sheetView>
  </sheetViews>
  <sheetFormatPr defaultColWidth="9" defaultRowHeight="13.5"/>
  <cols>
    <col min="1" max="1" width="5.24778761061947" customWidth="1"/>
    <col min="2" max="2" width="31.6283185840708" customWidth="1"/>
    <col min="3" max="3" width="74.070796460177" customWidth="1"/>
    <col min="4" max="5" width="5.24778761061947" customWidth="1"/>
    <col min="6" max="6" width="50.0619469026549" customWidth="1"/>
    <col min="7" max="8" width="15.8761061946903" customWidth="1"/>
    <col min="9" max="9" width="28.353982300885" customWidth="1"/>
    <col min="10" max="10" width="20.3008849557522" customWidth="1"/>
  </cols>
  <sheetData>
    <row r="1" ht="7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25" customHeight="1" spans="1:12">
      <c r="A4" s="3">
        <v>1</v>
      </c>
      <c r="B4" s="3" t="s">
        <v>12</v>
      </c>
      <c r="C4" s="3" t="s">
        <v>13</v>
      </c>
      <c r="D4" s="3" t="s">
        <v>14</v>
      </c>
      <c r="E4" s="3">
        <v>1</v>
      </c>
      <c r="F4" s="3" t="s">
        <v>15</v>
      </c>
      <c r="G4" s="3"/>
      <c r="H4" s="3"/>
      <c r="I4" s="3"/>
      <c r="J4" s="3" t="s">
        <v>16</v>
      </c>
      <c r="L4" s="9"/>
    </row>
    <row r="5" ht="25" customHeight="1" spans="1:10">
      <c r="A5" s="3">
        <v>2</v>
      </c>
      <c r="B5" s="3" t="s">
        <v>12</v>
      </c>
      <c r="C5" s="3" t="s">
        <v>17</v>
      </c>
      <c r="D5" s="3" t="s">
        <v>14</v>
      </c>
      <c r="E5" s="3">
        <v>1</v>
      </c>
      <c r="F5" s="3" t="s">
        <v>18</v>
      </c>
      <c r="G5" s="3"/>
      <c r="H5" s="3"/>
      <c r="I5" s="3" t="str">
        <f>_xlfn.DISPIMG("ID_6D7164080D894479B10D5708181E9693",1)</f>
        <v>=DISPIMG("ID_6D7164080D894479B10D5708181E9693",1)</v>
      </c>
      <c r="J5" s="3" t="s">
        <v>19</v>
      </c>
    </row>
    <row r="6" ht="25" customHeight="1" spans="1:10">
      <c r="A6" s="3">
        <v>3</v>
      </c>
      <c r="B6" s="3" t="s">
        <v>20</v>
      </c>
      <c r="C6" s="3" t="s">
        <v>21</v>
      </c>
      <c r="D6" s="3" t="s">
        <v>22</v>
      </c>
      <c r="E6" s="3">
        <v>1</v>
      </c>
      <c r="F6" s="3" t="s">
        <v>23</v>
      </c>
      <c r="G6" s="3"/>
      <c r="H6" s="3"/>
      <c r="I6" s="3" t="str">
        <f>_xlfn.DISPIMG("ID_647D2FE85C3C4455A31EE7A7BAFB3B10",1)</f>
        <v>=DISPIMG("ID_647D2FE85C3C4455A31EE7A7BAFB3B10",1)</v>
      </c>
      <c r="J6" s="3"/>
    </row>
    <row r="7" ht="25" customHeight="1" spans="1:10">
      <c r="A7" s="3">
        <v>4</v>
      </c>
      <c r="B7" s="3" t="s">
        <v>24</v>
      </c>
      <c r="C7" s="3" t="s">
        <v>25</v>
      </c>
      <c r="D7" s="3" t="s">
        <v>26</v>
      </c>
      <c r="E7" s="3">
        <v>10</v>
      </c>
      <c r="F7" s="3" t="s">
        <v>23</v>
      </c>
      <c r="G7" s="3"/>
      <c r="H7" s="3"/>
      <c r="I7" s="3" t="str">
        <f>_xlfn.DISPIMG("ID_0014D4B27A224F609CB727B39337EBC0",1)</f>
        <v>=DISPIMG("ID_0014D4B27A224F609CB727B39337EBC0",1)</v>
      </c>
      <c r="J7" s="3"/>
    </row>
    <row r="8" ht="25" customHeight="1" spans="1:10">
      <c r="A8" s="3">
        <v>5</v>
      </c>
      <c r="B8" s="3" t="s">
        <v>27</v>
      </c>
      <c r="C8" s="3" t="s">
        <v>28</v>
      </c>
      <c r="D8" s="3" t="s">
        <v>29</v>
      </c>
      <c r="E8" s="3">
        <v>10</v>
      </c>
      <c r="F8" s="3" t="s">
        <v>23</v>
      </c>
      <c r="G8" s="3"/>
      <c r="H8" s="3"/>
      <c r="I8" s="3" t="str">
        <f>_xlfn.DISPIMG("ID_895F873C4BE5485EA923E0A104A87D1D",1)</f>
        <v>=DISPIMG("ID_895F873C4BE5485EA923E0A104A87D1D",1)</v>
      </c>
      <c r="J8" s="3"/>
    </row>
    <row r="9" ht="25" customHeight="1" spans="1:10">
      <c r="A9" s="3">
        <v>6</v>
      </c>
      <c r="B9" s="3" t="s">
        <v>30</v>
      </c>
      <c r="C9" s="3" t="s">
        <v>31</v>
      </c>
      <c r="D9" s="3" t="s">
        <v>32</v>
      </c>
      <c r="E9" s="3">
        <v>4</v>
      </c>
      <c r="F9" s="3" t="s">
        <v>33</v>
      </c>
      <c r="G9" s="3"/>
      <c r="H9" s="3"/>
      <c r="I9" s="3" t="str">
        <f>_xlfn.DISPIMG("ID_B4F74F1B251940CF95E0E60D3EB36A4E",1)</f>
        <v>=DISPIMG("ID_B4F74F1B251940CF95E0E60D3EB36A4E",1)</v>
      </c>
      <c r="J9" s="3"/>
    </row>
    <row r="10" ht="25" customHeight="1" spans="1:10">
      <c r="A10" s="3">
        <v>7</v>
      </c>
      <c r="B10" s="3" t="s">
        <v>34</v>
      </c>
      <c r="C10" s="3"/>
      <c r="D10" s="3" t="s">
        <v>35</v>
      </c>
      <c r="E10" s="3">
        <v>50</v>
      </c>
      <c r="F10" s="3" t="s">
        <v>36</v>
      </c>
      <c r="G10" s="3"/>
      <c r="H10" s="3"/>
      <c r="I10" s="3"/>
      <c r="J10" s="3"/>
    </row>
    <row r="11" ht="25" customHeight="1" spans="1:10">
      <c r="A11" s="3">
        <v>8</v>
      </c>
      <c r="B11" s="3" t="s">
        <v>37</v>
      </c>
      <c r="C11" s="3" t="s">
        <v>38</v>
      </c>
      <c r="D11" s="3" t="s">
        <v>39</v>
      </c>
      <c r="E11" s="3">
        <v>18</v>
      </c>
      <c r="F11" s="3" t="s">
        <v>40</v>
      </c>
      <c r="G11" s="3"/>
      <c r="H11" s="3"/>
      <c r="I11" s="3"/>
      <c r="J11" s="3"/>
    </row>
    <row r="12" ht="25" customHeight="1" spans="1:10">
      <c r="A12" s="3">
        <v>9</v>
      </c>
      <c r="B12" s="3" t="s">
        <v>41</v>
      </c>
      <c r="C12" s="3" t="s">
        <v>42</v>
      </c>
      <c r="D12" s="3" t="s">
        <v>29</v>
      </c>
      <c r="E12" s="3">
        <v>6</v>
      </c>
      <c r="F12" s="3" t="s">
        <v>43</v>
      </c>
      <c r="G12" s="3"/>
      <c r="H12" s="3"/>
      <c r="I12" s="3" t="str">
        <f>_xlfn.DISPIMG("ID_F8D6C50FB8594BA1BFE38B182DAEA7DC",1)</f>
        <v>=DISPIMG("ID_F8D6C50FB8594BA1BFE38B182DAEA7DC",1)</v>
      </c>
      <c r="J12" s="3"/>
    </row>
    <row r="13" ht="25" customHeight="1" spans="1:10">
      <c r="A13" s="3">
        <v>10</v>
      </c>
      <c r="B13" s="3" t="s">
        <v>44</v>
      </c>
      <c r="C13" s="3" t="s">
        <v>45</v>
      </c>
      <c r="D13" s="3" t="s">
        <v>29</v>
      </c>
      <c r="E13" s="3">
        <v>10</v>
      </c>
      <c r="F13" s="3" t="s">
        <v>46</v>
      </c>
      <c r="G13" s="3"/>
      <c r="H13" s="3"/>
      <c r="I13" s="10" t="s">
        <v>47</v>
      </c>
      <c r="J13" s="3"/>
    </row>
    <row r="14" ht="25" customHeight="1" spans="1:10">
      <c r="A14" s="3">
        <v>11</v>
      </c>
      <c r="B14" s="3" t="s">
        <v>48</v>
      </c>
      <c r="C14" s="3" t="s">
        <v>49</v>
      </c>
      <c r="D14" s="3" t="s">
        <v>39</v>
      </c>
      <c r="E14" s="3">
        <v>10</v>
      </c>
      <c r="F14" s="3" t="s">
        <v>46</v>
      </c>
      <c r="G14" s="3"/>
      <c r="H14" s="3"/>
      <c r="I14" s="11"/>
      <c r="J14" s="3"/>
    </row>
    <row r="15" ht="25" customHeight="1" spans="1:10">
      <c r="A15" s="3">
        <v>12</v>
      </c>
      <c r="B15" s="3" t="s">
        <v>50</v>
      </c>
      <c r="C15" s="3" t="s">
        <v>51</v>
      </c>
      <c r="D15" s="3" t="s">
        <v>14</v>
      </c>
      <c r="E15" s="3">
        <v>5</v>
      </c>
      <c r="F15" s="3" t="s">
        <v>46</v>
      </c>
      <c r="G15" s="3"/>
      <c r="H15" s="3"/>
      <c r="I15" s="11"/>
      <c r="J15" s="3"/>
    </row>
    <row r="16" ht="25" customHeight="1" spans="1:10">
      <c r="A16" s="3">
        <v>13</v>
      </c>
      <c r="B16" s="3" t="s">
        <v>52</v>
      </c>
      <c r="C16" s="3" t="s">
        <v>53</v>
      </c>
      <c r="D16" s="3" t="s">
        <v>35</v>
      </c>
      <c r="E16" s="3">
        <v>2</v>
      </c>
      <c r="F16" s="3" t="s">
        <v>46</v>
      </c>
      <c r="G16" s="3"/>
      <c r="H16" s="3"/>
      <c r="I16" s="11"/>
      <c r="J16" s="3"/>
    </row>
    <row r="17" ht="25" customHeight="1" spans="1:10">
      <c r="A17" s="3">
        <v>14</v>
      </c>
      <c r="B17" s="3" t="s">
        <v>54</v>
      </c>
      <c r="C17" s="3" t="s">
        <v>55</v>
      </c>
      <c r="D17" s="3" t="s">
        <v>29</v>
      </c>
      <c r="E17" s="3">
        <v>2</v>
      </c>
      <c r="F17" s="3" t="s">
        <v>46</v>
      </c>
      <c r="G17" s="3"/>
      <c r="H17" s="3"/>
      <c r="I17" s="11"/>
      <c r="J17" s="3"/>
    </row>
    <row r="18" ht="25" customHeight="1" spans="1:10">
      <c r="A18" s="3">
        <v>15</v>
      </c>
      <c r="B18" s="3" t="s">
        <v>56</v>
      </c>
      <c r="C18" s="3" t="s">
        <v>57</v>
      </c>
      <c r="D18" s="3" t="s">
        <v>39</v>
      </c>
      <c r="E18" s="3">
        <v>2</v>
      </c>
      <c r="F18" s="3" t="s">
        <v>46</v>
      </c>
      <c r="G18" s="3"/>
      <c r="H18" s="3"/>
      <c r="I18" s="12"/>
      <c r="J18" s="3"/>
    </row>
    <row r="19" ht="25" customHeight="1" spans="1:10">
      <c r="A19" s="3">
        <v>16</v>
      </c>
      <c r="B19" s="3" t="s">
        <v>58</v>
      </c>
      <c r="C19" s="3" t="s">
        <v>59</v>
      </c>
      <c r="D19" s="3" t="s">
        <v>29</v>
      </c>
      <c r="E19" s="3">
        <v>1</v>
      </c>
      <c r="F19" s="3" t="s">
        <v>60</v>
      </c>
      <c r="G19" s="3"/>
      <c r="H19" s="3"/>
      <c r="I19" s="3" t="str">
        <f>_xlfn.DISPIMG("ID_B180760FA92A4AA3BA781C53B90B9F82",1)</f>
        <v>=DISPIMG("ID_B180760FA92A4AA3BA781C53B90B9F82",1)</v>
      </c>
      <c r="J19" s="3" t="s">
        <v>61</v>
      </c>
    </row>
    <row r="20" ht="25" customHeight="1" spans="1:10">
      <c r="A20" s="3">
        <v>17</v>
      </c>
      <c r="B20" s="3" t="s">
        <v>62</v>
      </c>
      <c r="C20" s="3" t="s">
        <v>63</v>
      </c>
      <c r="D20" s="3" t="s">
        <v>22</v>
      </c>
      <c r="E20" s="3">
        <v>1</v>
      </c>
      <c r="F20" s="3" t="s">
        <v>64</v>
      </c>
      <c r="G20" s="3"/>
      <c r="H20" s="3"/>
      <c r="I20" s="3" t="str">
        <f>_xlfn.DISPIMG("ID_41B94256BDB942209739C3F7F1D73CC5",1)</f>
        <v>=DISPIMG("ID_41B94256BDB942209739C3F7F1D73CC5",1)</v>
      </c>
      <c r="J20" s="3"/>
    </row>
    <row r="21" ht="25" customHeight="1" spans="1:10">
      <c r="A21" s="3">
        <v>18</v>
      </c>
      <c r="B21" s="3" t="s">
        <v>65</v>
      </c>
      <c r="C21" s="3" t="s">
        <v>66</v>
      </c>
      <c r="D21" s="3" t="s">
        <v>67</v>
      </c>
      <c r="E21" s="3">
        <v>3</v>
      </c>
      <c r="F21" s="3" t="s">
        <v>68</v>
      </c>
      <c r="G21" s="3"/>
      <c r="H21" s="3"/>
      <c r="I21" s="3" t="str">
        <f>_xlfn.DISPIMG("ID_512072BBD8A04C4ABC9B11BA7ADFBE5F",1)</f>
        <v>=DISPIMG("ID_512072BBD8A04C4ABC9B11BA7ADFBE5F",1)</v>
      </c>
      <c r="J21" s="3"/>
    </row>
    <row r="22" ht="25" customHeight="1" spans="1:10">
      <c r="A22" s="3">
        <v>19</v>
      </c>
      <c r="B22" s="3" t="s">
        <v>69</v>
      </c>
      <c r="C22" s="3" t="s">
        <v>70</v>
      </c>
      <c r="D22" s="3" t="s">
        <v>29</v>
      </c>
      <c r="E22" s="3">
        <v>4</v>
      </c>
      <c r="F22" s="3" t="s">
        <v>71</v>
      </c>
      <c r="G22" s="3"/>
      <c r="H22" s="3"/>
      <c r="I22" s="3" t="str">
        <f>_xlfn.DISPIMG("ID_A7746824FB4646F18DE832A5D5B75DEF",1)</f>
        <v>=DISPIMG("ID_A7746824FB4646F18DE832A5D5B75DEF",1)</v>
      </c>
      <c r="J22" s="3"/>
    </row>
    <row r="23" ht="25" customHeight="1" spans="1:10">
      <c r="A23" s="3">
        <v>20</v>
      </c>
      <c r="B23" s="3" t="s">
        <v>72</v>
      </c>
      <c r="C23" s="3" t="s">
        <v>73</v>
      </c>
      <c r="D23" s="3" t="s">
        <v>74</v>
      </c>
      <c r="E23" s="3">
        <v>8</v>
      </c>
      <c r="F23" s="3" t="s">
        <v>75</v>
      </c>
      <c r="G23" s="3"/>
      <c r="H23" s="3"/>
      <c r="I23" s="3" t="str">
        <f>_xlfn.DISPIMG("ID_583B72A39E264339AF56CB6E2A50A83F",1)</f>
        <v>=DISPIMG("ID_583B72A39E264339AF56CB6E2A50A83F",1)</v>
      </c>
      <c r="J23" s="3"/>
    </row>
    <row r="24" ht="25" customHeight="1" spans="1:10">
      <c r="A24" s="3">
        <v>21</v>
      </c>
      <c r="B24" s="3" t="s">
        <v>76</v>
      </c>
      <c r="C24" s="3"/>
      <c r="D24" s="3" t="s">
        <v>77</v>
      </c>
      <c r="E24" s="3">
        <v>2000</v>
      </c>
      <c r="F24" s="3" t="s">
        <v>78</v>
      </c>
      <c r="G24" s="3"/>
      <c r="H24" s="3"/>
      <c r="I24" s="3"/>
      <c r="J24" s="3"/>
    </row>
    <row r="25" ht="25" customHeight="1" spans="1:10">
      <c r="A25" s="3">
        <v>22</v>
      </c>
      <c r="B25" s="3" t="s">
        <v>79</v>
      </c>
      <c r="C25" s="3" t="s">
        <v>80</v>
      </c>
      <c r="D25" s="3" t="s">
        <v>29</v>
      </c>
      <c r="E25" s="3">
        <v>5000</v>
      </c>
      <c r="F25" s="3" t="s">
        <v>81</v>
      </c>
      <c r="G25" s="3"/>
      <c r="H25" s="3"/>
      <c r="I25" s="3" t="str">
        <f>_xlfn.DISPIMG("ID_F091F988584245B0A256647E3064A71D",1)</f>
        <v>=DISPIMG("ID_F091F988584245B0A256647E3064A71D",1)</v>
      </c>
      <c r="J25" s="3"/>
    </row>
    <row r="26" ht="25" customHeight="1" spans="1:10">
      <c r="A26" s="3">
        <v>23</v>
      </c>
      <c r="B26" s="3" t="s">
        <v>79</v>
      </c>
      <c r="C26" s="3" t="s">
        <v>82</v>
      </c>
      <c r="D26" s="3" t="s">
        <v>29</v>
      </c>
      <c r="E26" s="3">
        <v>2000</v>
      </c>
      <c r="F26" s="3" t="s">
        <v>81</v>
      </c>
      <c r="G26" s="3"/>
      <c r="H26" s="3"/>
      <c r="I26" s="3" t="str">
        <f>_xlfn.DISPIMG("ID_97C0CBB9A0864D5C9CB2F0235EA78B05",1)</f>
        <v>=DISPIMG("ID_97C0CBB9A0864D5C9CB2F0235EA78B05",1)</v>
      </c>
      <c r="J26" s="3"/>
    </row>
    <row r="27" ht="25" customHeight="1" spans="1:10">
      <c r="A27" s="3">
        <v>24</v>
      </c>
      <c r="B27" s="3" t="s">
        <v>83</v>
      </c>
      <c r="C27" s="3" t="s">
        <v>84</v>
      </c>
      <c r="D27" s="3" t="s">
        <v>29</v>
      </c>
      <c r="E27" s="3">
        <v>2</v>
      </c>
      <c r="F27" s="3" t="s">
        <v>85</v>
      </c>
      <c r="G27" s="3"/>
      <c r="H27" s="3"/>
      <c r="I27" s="3" t="str">
        <f>_xlfn.DISPIMG("ID_68C91EAD2EBE42D6928AE8D2B3176354",1)</f>
        <v>=DISPIMG("ID_68C91EAD2EBE42D6928AE8D2B3176354",1)</v>
      </c>
      <c r="J27" s="3"/>
    </row>
    <row r="28" ht="25" customHeight="1" spans="1:10">
      <c r="A28" s="3">
        <v>25</v>
      </c>
      <c r="B28" s="3" t="s">
        <v>86</v>
      </c>
      <c r="C28" s="3" t="s">
        <v>87</v>
      </c>
      <c r="D28" s="3" t="s">
        <v>29</v>
      </c>
      <c r="E28" s="3">
        <v>4</v>
      </c>
      <c r="F28" s="3" t="s">
        <v>88</v>
      </c>
      <c r="G28" s="3"/>
      <c r="H28" s="3"/>
      <c r="I28" s="3" t="str">
        <f>_xlfn.DISPIMG("ID_BD98C041FEAA4C87978802C56F82D0E8",1)</f>
        <v>=DISPIMG("ID_BD98C041FEAA4C87978802C56F82D0E8",1)</v>
      </c>
      <c r="J28" s="3"/>
    </row>
    <row r="29" ht="25" customHeight="1" spans="1:10">
      <c r="A29" s="3">
        <v>26</v>
      </c>
      <c r="B29" s="3" t="s">
        <v>89</v>
      </c>
      <c r="C29" s="3" t="s">
        <v>90</v>
      </c>
      <c r="D29" s="3" t="s">
        <v>91</v>
      </c>
      <c r="E29" s="3">
        <v>1</v>
      </c>
      <c r="F29" s="3" t="s">
        <v>92</v>
      </c>
      <c r="G29" s="3"/>
      <c r="H29" s="3"/>
      <c r="I29" s="3" t="str">
        <f>_xlfn.DISPIMG("ID_348B5D271CE54A1D8B281C649DD13C41",1)</f>
        <v>=DISPIMG("ID_348B5D271CE54A1D8B281C649DD13C41",1)</v>
      </c>
      <c r="J29" s="3"/>
    </row>
    <row r="30" ht="25" customHeight="1" spans="1:10">
      <c r="A30" s="3">
        <v>27</v>
      </c>
      <c r="B30" s="3" t="s">
        <v>93</v>
      </c>
      <c r="C30" s="3" t="s">
        <v>94</v>
      </c>
      <c r="D30" s="3" t="s">
        <v>29</v>
      </c>
      <c r="E30" s="3">
        <v>1</v>
      </c>
      <c r="F30" s="3" t="s">
        <v>95</v>
      </c>
      <c r="G30" s="3"/>
      <c r="H30" s="3"/>
      <c r="I30" s="3" t="str">
        <f>_xlfn.DISPIMG("ID_20BF8B2F1F9A4DFAB1206E3683084D80",1)</f>
        <v>=DISPIMG("ID_20BF8B2F1F9A4DFAB1206E3683084D80",1)</v>
      </c>
      <c r="J30" s="3" t="str">
        <f>_xlfn.DISPIMG("ID_B9405CC344AF45F596C481D0184D2AF6",1)</f>
        <v>=DISPIMG("ID_B9405CC344AF45F596C481D0184D2AF6",1)</v>
      </c>
    </row>
    <row r="31" spans="1:10">
      <c r="A31" s="4" t="s">
        <v>96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5" t="s">
        <v>97</v>
      </c>
      <c r="B32" s="5"/>
      <c r="C32" s="5"/>
      <c r="D32" s="5"/>
      <c r="E32" s="5"/>
      <c r="F32" s="5"/>
      <c r="G32" s="5"/>
      <c r="H32" s="5"/>
      <c r="I32" s="5"/>
      <c r="J32" s="5"/>
    </row>
    <row r="33" spans="1:10">
      <c r="A33" s="6" t="s">
        <v>98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>
      <c r="A34" s="6" t="s">
        <v>99</v>
      </c>
      <c r="B34" s="6"/>
      <c r="C34" s="6"/>
      <c r="D34" s="6"/>
      <c r="E34" s="6"/>
      <c r="F34" s="6"/>
      <c r="G34" s="6"/>
      <c r="H34" s="6"/>
      <c r="I34" s="6"/>
      <c r="J34" s="6"/>
    </row>
    <row r="35" spans="1:10">
      <c r="A35" s="6" t="s">
        <v>100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>
      <c r="A36" s="6" t="s">
        <v>101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>
      <c r="A37" s="6" t="s">
        <v>102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>
      <c r="A38" s="7" t="s">
        <v>103</v>
      </c>
      <c r="B38" s="7"/>
      <c r="C38" s="7"/>
      <c r="D38" s="7"/>
      <c r="E38" s="7"/>
      <c r="F38" s="7"/>
      <c r="G38" s="7"/>
      <c r="H38" s="7"/>
      <c r="I38" s="7"/>
      <c r="J38" s="7"/>
    </row>
    <row r="39" spans="1:10">
      <c r="A39" s="8" t="s">
        <v>104</v>
      </c>
      <c r="B39" s="8"/>
      <c r="C39" s="8"/>
      <c r="D39" s="8"/>
      <c r="E39" s="8"/>
      <c r="F39" s="8"/>
      <c r="G39" s="8"/>
      <c r="H39" s="8"/>
      <c r="I39" s="8"/>
      <c r="J39" s="8"/>
    </row>
    <row r="40" spans="1:10">
      <c r="A40" s="8" t="s">
        <v>105</v>
      </c>
      <c r="B40" s="8"/>
      <c r="C40" s="8"/>
      <c r="D40" s="8"/>
      <c r="E40" s="8"/>
      <c r="F40" s="8"/>
      <c r="G40" s="8"/>
      <c r="H40" s="8"/>
      <c r="I40" s="8"/>
      <c r="J40" s="8"/>
    </row>
    <row r="41" spans="1:10">
      <c r="A41" s="8" t="s">
        <v>106</v>
      </c>
      <c r="B41" s="8"/>
      <c r="C41" s="8"/>
      <c r="D41" s="8"/>
      <c r="E41" s="8"/>
      <c r="F41" s="8"/>
      <c r="G41" s="8"/>
      <c r="H41" s="8"/>
      <c r="I41" s="8"/>
      <c r="J41" s="8"/>
    </row>
    <row r="42" spans="1:10">
      <c r="A42" s="8" t="s">
        <v>107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>
      <c r="A43" s="8" t="s">
        <v>108</v>
      </c>
      <c r="B43" s="8"/>
      <c r="C43" s="8"/>
      <c r="D43" s="8"/>
      <c r="E43" s="8"/>
      <c r="F43" s="8"/>
      <c r="G43" s="8"/>
      <c r="H43" s="8"/>
      <c r="I43" s="8"/>
      <c r="J43" s="8"/>
    </row>
  </sheetData>
  <mergeCells count="16">
    <mergeCell ref="A1:J1"/>
    <mergeCell ref="A2:J2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I13:I18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jiaxue chen</dc:creator>
  <cp:lastModifiedBy>X</cp:lastModifiedBy>
  <dcterms:created xsi:type="dcterms:W3CDTF">2023-05-12T11:15:00Z</dcterms:created>
  <dcterms:modified xsi:type="dcterms:W3CDTF">2026-01-30T08:14:26Z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FBE1A15B50E141B6B8022D54A46DE717_12</vt:lpwstr>
  </property>
</Properties>
</file>